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ocare buget IAN 202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<sst xmlns="http://schemas.openxmlformats.org/spreadsheetml/2006/main" count="71" uniqueCount="41">
  <si>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MEDICINA FIZICA SI DE REABILITARE –  alocare buget IAN 2021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</si>
  <si>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</si>
  <si>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</si>
  <si>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</si>
  <si>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</si>
  <si>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</si>
  <si>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</si>
  <si>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</si>
  <si>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</si>
  <si>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</si>
  <si>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</si>
  <si>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</si>
  <si>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</si>
  <si>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</si>
  <si>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</si>
  <si>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crt.</t>
  </si>
  <si>
    <t>SALA</t>
  </si>
  <si>
    <t xml:space="preserve">BAZINUL DE </t>
  </si>
  <si>
    <t>TEHNICE</t>
  </si>
  <si>
    <t>RESURSE</t>
  </si>
  <si>
    <t>UMANE</t>
  </si>
  <si>
    <t>HIDROKINETO</t>
  </si>
  <si>
    <t>SC BIOTERAPIA PLUS SRL</t>
  </si>
  <si>
    <t>SC TUTTI SAT SRL</t>
  </si>
  <si>
    <t>SC KINETOMEDICA PLUS SRL</t>
  </si>
  <si>
    <t>SC TUDOR HEALTHCARE SYSTEM SRL-D</t>
  </si>
  <si>
    <t>&gt;1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</si>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</sst>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7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8" fontId="0" fillId="0" borderId="4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 horizontal="right"/>
      <protection/>
    </xf>
    <xf numFmtId="170" fontId="0" fillId="0" borderId="4" xfId="15" applyNumberFormat="1" applyFont="1" applyFill="1" applyBorder="1" applyAlignment="1" applyProtection="1">
      <alignment/>
      <protection/>
    </xf>
    <xf numFmtId="168" fontId="0" fillId="0" borderId="4" xfId="17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Alignment="1">
      <alignment/>
    </xf>
    <xf numFmtId="168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1"/>
  <sheetViews>
    <sheetView tabSelected="1" workbookViewId="0" topLeftCell="A1">
      <selection activeCell="H38" sqref="H38"/>
    </sheetView>
  </sheetViews>
  <sheetFormatPr defaultColWidth="6.8515625" defaultRowHeight="12.75"/>
  <cols>
    <col min="1" max="1" width="5.421875" style="1" customWidth="1"/>
    <col min="2" max="2" width="39.421875" style="1" customWidth="1"/>
    <col min="3" max="3" width="14.421875" style="1" customWidth="1"/>
    <col min="4" max="4" width="13.8515625" style="1" customWidth="1"/>
    <col min="5" max="9" width="12.421875" style="1" customWidth="1"/>
    <col min="10" max="10" width="13.421875" style="1" customWidth="1"/>
    <col min="11" max="13" width="12.421875" style="1" customWidth="1"/>
    <col min="14" max="14" width="14.421875" style="1" customWidth="1"/>
    <col min="15" max="16" width="13.421875" style="1" customWidth="1"/>
    <col min="17" max="17" width="15.421875" style="1" customWidth="1"/>
    <col min="18" max="16384" width="8.421875" style="1" customWidth="1"/>
  </cols>
  <sheetData>
    <row r="5" spans="2:9" ht="26.25">
      <c r="B5" s="2" t="s">
        <v>0</v>
      </c>
      <c r="E5" s="2"/>
      <c r="F5" s="3"/>
      <c r="G5" s="3"/>
      <c r="H5" s="3"/>
      <c r="I5" s="3"/>
    </row>
    <row r="6" spans="5:9" ht="26.25">
      <c r="E6" s="2"/>
      <c r="F6" s="3"/>
      <c r="G6" s="3"/>
      <c r="H6" s="3"/>
      <c r="I6" s="3"/>
    </row>
    <row r="8" spans="1:17" s="6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4</v>
      </c>
      <c r="J8" s="5" t="s">
        <v>4</v>
      </c>
      <c r="K8" s="5" t="s">
        <v>4</v>
      </c>
      <c r="L8" s="5" t="s">
        <v>3</v>
      </c>
      <c r="M8" s="5" t="s">
        <v>4</v>
      </c>
      <c r="N8" s="5" t="s">
        <v>4</v>
      </c>
      <c r="O8" s="5" t="s">
        <v>4</v>
      </c>
      <c r="P8" s="5"/>
      <c r="Q8" s="5" t="s">
        <v>5</v>
      </c>
    </row>
    <row r="9" spans="1:17" s="6" customFormat="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8" t="s">
        <v>13</v>
      </c>
      <c r="J9" s="7" t="s">
        <v>14</v>
      </c>
      <c r="K9" s="7" t="s">
        <v>14</v>
      </c>
      <c r="L9" s="8" t="s">
        <v>11</v>
      </c>
      <c r="M9" s="8" t="s">
        <v>13</v>
      </c>
      <c r="N9" s="7" t="s">
        <v>14</v>
      </c>
      <c r="O9" s="7" t="s">
        <v>14</v>
      </c>
      <c r="P9" s="7" t="s">
        <v>12</v>
      </c>
      <c r="Q9" s="9"/>
    </row>
    <row r="10" spans="1:17" s="6" customFormat="1" ht="14.25">
      <c r="A10" s="7" t="s">
        <v>15</v>
      </c>
      <c r="B10" s="7"/>
      <c r="C10" s="7"/>
      <c r="D10" s="7"/>
      <c r="E10" s="7" t="s">
        <v>14</v>
      </c>
      <c r="F10" s="7" t="s">
        <v>16</v>
      </c>
      <c r="G10" s="7" t="s">
        <v>17</v>
      </c>
      <c r="H10" s="7" t="s">
        <v>14</v>
      </c>
      <c r="I10" s="7"/>
      <c r="J10" s="7" t="s">
        <v>18</v>
      </c>
      <c r="K10" s="7" t="s">
        <v>18</v>
      </c>
      <c r="L10" s="8" t="s">
        <v>19</v>
      </c>
      <c r="M10" s="7"/>
      <c r="N10" s="7" t="s">
        <v>20</v>
      </c>
      <c r="O10" s="7" t="s">
        <v>20</v>
      </c>
      <c r="P10" s="7" t="s">
        <v>3</v>
      </c>
      <c r="Q10" s="10"/>
    </row>
    <row r="11" spans="1:17" s="6" customFormat="1" ht="14.25">
      <c r="A11" s="11"/>
      <c r="B11" s="12"/>
      <c r="C11" s="12"/>
      <c r="D11" s="12"/>
      <c r="E11" s="12" t="s">
        <v>18</v>
      </c>
      <c r="F11" s="12"/>
      <c r="G11" s="12" t="s">
        <v>21</v>
      </c>
      <c r="H11" s="12" t="s">
        <v>18</v>
      </c>
      <c r="I11" s="12"/>
      <c r="J11" s="11"/>
      <c r="K11" s="11"/>
      <c r="L11" s="13" t="s">
        <v>20</v>
      </c>
      <c r="M11" s="12"/>
      <c r="N11" s="12"/>
      <c r="O11" s="12"/>
      <c r="P11" s="12"/>
      <c r="Q11" s="14"/>
    </row>
    <row r="12" spans="1:17" s="20" customFormat="1" ht="14.25">
      <c r="A12" s="15">
        <v>1</v>
      </c>
      <c r="B12" s="15" t="s">
        <v>22</v>
      </c>
      <c r="C12" s="16">
        <v>635</v>
      </c>
      <c r="D12" s="17">
        <v>0.7807000000000001</v>
      </c>
      <c r="E12" s="18">
        <f aca="true" t="shared" si="0" ref="E12:E14">C12*D12</f>
        <v>495.7445</v>
      </c>
      <c r="F12" s="16">
        <v>68.57</v>
      </c>
      <c r="G12" s="16">
        <v>0</v>
      </c>
      <c r="H12" s="18">
        <f aca="true" t="shared" si="1" ref="H12:H22">E12+F12+G12</f>
        <v>564.3145</v>
      </c>
      <c r="I12" s="18">
        <v>49.6721</v>
      </c>
      <c r="J12" s="16">
        <f aca="true" t="shared" si="2" ref="J12:J22">H12*I12</f>
        <v>28030.686275449996</v>
      </c>
      <c r="K12" s="16">
        <v>28030.7</v>
      </c>
      <c r="L12" s="18">
        <v>267.36</v>
      </c>
      <c r="M12" s="18">
        <v>97.6897</v>
      </c>
      <c r="N12" s="16">
        <f aca="true" t="shared" si="3" ref="N12:N22">L12*M12</f>
        <v>26118.318192000002</v>
      </c>
      <c r="O12" s="19">
        <v>26118.32</v>
      </c>
      <c r="P12" s="16">
        <f aca="true" t="shared" si="4" ref="P12:P22">H12+L12</f>
        <v>831.6745</v>
      </c>
      <c r="Q12" s="16">
        <f aca="true" t="shared" si="5" ref="Q12:Q22">K12+O12</f>
        <v>54149.020000000004</v>
      </c>
    </row>
    <row r="13" spans="1:17" s="20" customFormat="1" ht="14.25">
      <c r="A13" s="15">
        <v>2</v>
      </c>
      <c r="B13" s="15" t="s">
        <v>23</v>
      </c>
      <c r="C13" s="16">
        <v>395</v>
      </c>
      <c r="D13" s="17">
        <v>0.8480000000000001</v>
      </c>
      <c r="E13" s="18">
        <f t="shared" si="0"/>
        <v>334.96000000000004</v>
      </c>
      <c r="F13" s="16">
        <v>102.86</v>
      </c>
      <c r="G13" s="16">
        <v>68.57</v>
      </c>
      <c r="H13" s="18">
        <f t="shared" si="1"/>
        <v>506.39000000000004</v>
      </c>
      <c r="I13" s="18">
        <v>49.6721</v>
      </c>
      <c r="J13" s="16">
        <f t="shared" si="2"/>
        <v>25153.454719</v>
      </c>
      <c r="K13" s="16">
        <v>25153.46</v>
      </c>
      <c r="L13" s="18">
        <v>258.1</v>
      </c>
      <c r="M13" s="18">
        <v>97.6897</v>
      </c>
      <c r="N13" s="16">
        <f t="shared" si="3"/>
        <v>25213.711570000003</v>
      </c>
      <c r="O13" s="19">
        <v>25213.71</v>
      </c>
      <c r="P13" s="16">
        <f t="shared" si="4"/>
        <v>764.49</v>
      </c>
      <c r="Q13" s="16">
        <f t="shared" si="5"/>
        <v>50367.17</v>
      </c>
    </row>
    <row r="14" spans="1:17" s="20" customFormat="1" ht="14.25">
      <c r="A14" s="15">
        <v>3</v>
      </c>
      <c r="B14" s="15" t="s">
        <v>24</v>
      </c>
      <c r="C14" s="16">
        <v>445</v>
      </c>
      <c r="D14" s="17">
        <v>0.45120000000000005</v>
      </c>
      <c r="E14" s="18">
        <f t="shared" si="0"/>
        <v>200.78400000000002</v>
      </c>
      <c r="F14" s="16">
        <v>68.57</v>
      </c>
      <c r="G14" s="16">
        <v>0</v>
      </c>
      <c r="H14" s="18">
        <f t="shared" si="1"/>
        <v>269.35400000000004</v>
      </c>
      <c r="I14" s="18">
        <v>49.6721</v>
      </c>
      <c r="J14" s="16">
        <f t="shared" si="2"/>
        <v>13379.378823400002</v>
      </c>
      <c r="K14" s="16">
        <v>13379.39</v>
      </c>
      <c r="L14" s="18">
        <v>144.94</v>
      </c>
      <c r="M14" s="18">
        <v>97.6897</v>
      </c>
      <c r="N14" s="16">
        <f t="shared" si="3"/>
        <v>14159.145118</v>
      </c>
      <c r="O14" s="19">
        <v>14159.15</v>
      </c>
      <c r="P14" s="16">
        <f t="shared" si="4"/>
        <v>414.29400000000004</v>
      </c>
      <c r="Q14" s="16">
        <f t="shared" si="5"/>
        <v>27538.54</v>
      </c>
    </row>
    <row r="15" spans="1:17" s="20" customFormat="1" ht="14.25">
      <c r="A15" s="15">
        <v>4</v>
      </c>
      <c r="B15" s="15" t="s">
        <v>25</v>
      </c>
      <c r="C15" s="16">
        <v>180</v>
      </c>
      <c r="D15" s="17" t="s">
        <v>26</v>
      </c>
      <c r="E15" s="18">
        <f>C15</f>
        <v>180</v>
      </c>
      <c r="F15" s="16">
        <v>137.14</v>
      </c>
      <c r="G15" s="16">
        <v>0</v>
      </c>
      <c r="H15" s="18">
        <f t="shared" si="1"/>
        <v>317.14</v>
      </c>
      <c r="I15" s="18">
        <v>49.6721</v>
      </c>
      <c r="J15" s="16">
        <f t="shared" si="2"/>
        <v>15753.009794</v>
      </c>
      <c r="K15" s="16">
        <v>15753.02</v>
      </c>
      <c r="L15" s="18">
        <v>135.41</v>
      </c>
      <c r="M15" s="18">
        <v>97.6897</v>
      </c>
      <c r="N15" s="16">
        <f t="shared" si="3"/>
        <v>13228.162277</v>
      </c>
      <c r="O15" s="19">
        <v>13228.16</v>
      </c>
      <c r="P15" s="16">
        <f t="shared" si="4"/>
        <v>452.54999999999995</v>
      </c>
      <c r="Q15" s="16">
        <f t="shared" si="5"/>
        <v>28981.18</v>
      </c>
    </row>
    <row r="16" spans="1:17" s="20" customFormat="1" ht="14.25">
      <c r="A16" s="15">
        <v>5</v>
      </c>
      <c r="B16" s="15" t="s">
        <v>27</v>
      </c>
      <c r="C16" s="16">
        <v>181.2</v>
      </c>
      <c r="D16" s="17">
        <v>0.6364000000000001</v>
      </c>
      <c r="E16" s="18">
        <f aca="true" t="shared" si="6" ref="E16:E17">C16*D16</f>
        <v>115.31568</v>
      </c>
      <c r="F16" s="16">
        <v>60</v>
      </c>
      <c r="G16" s="16">
        <v>0</v>
      </c>
      <c r="H16" s="18">
        <f t="shared" si="1"/>
        <v>175.31568</v>
      </c>
      <c r="I16" s="18">
        <v>49.6721</v>
      </c>
      <c r="J16" s="16">
        <f t="shared" si="2"/>
        <v>8708.297988528</v>
      </c>
      <c r="K16" s="16">
        <v>8708.31</v>
      </c>
      <c r="L16" s="18">
        <v>112.95</v>
      </c>
      <c r="M16" s="18">
        <v>97.6897</v>
      </c>
      <c r="N16" s="16">
        <f t="shared" si="3"/>
        <v>11034.051615</v>
      </c>
      <c r="O16" s="19">
        <v>11034.05</v>
      </c>
      <c r="P16" s="16">
        <f t="shared" si="4"/>
        <v>288.26568</v>
      </c>
      <c r="Q16" s="16">
        <f t="shared" si="5"/>
        <v>19742.36</v>
      </c>
    </row>
    <row r="17" spans="1:17" s="20" customFormat="1" ht="14.25">
      <c r="A17" s="15">
        <v>6</v>
      </c>
      <c r="B17" s="15" t="s">
        <v>28</v>
      </c>
      <c r="C17" s="16">
        <v>165.48</v>
      </c>
      <c r="D17" s="17">
        <v>0.5797</v>
      </c>
      <c r="E17" s="18">
        <f t="shared" si="6"/>
        <v>95.92875599999999</v>
      </c>
      <c r="F17" s="16">
        <v>0</v>
      </c>
      <c r="G17" s="16">
        <v>0</v>
      </c>
      <c r="H17" s="18">
        <f t="shared" si="1"/>
        <v>95.92875599999999</v>
      </c>
      <c r="I17" s="18">
        <v>49.6721</v>
      </c>
      <c r="J17" s="16">
        <f t="shared" si="2"/>
        <v>4764.9827609076</v>
      </c>
      <c r="K17" s="16">
        <v>4764.99</v>
      </c>
      <c r="L17" s="18">
        <v>62</v>
      </c>
      <c r="M17" s="18">
        <v>97.6897</v>
      </c>
      <c r="N17" s="16">
        <f t="shared" si="3"/>
        <v>6056.7614</v>
      </c>
      <c r="O17" s="19">
        <v>6056.76</v>
      </c>
      <c r="P17" s="16">
        <f t="shared" si="4"/>
        <v>157.928756</v>
      </c>
      <c r="Q17" s="16">
        <f t="shared" si="5"/>
        <v>10821.75</v>
      </c>
    </row>
    <row r="18" spans="1:17" s="20" customFormat="1" ht="14.25">
      <c r="A18" s="15">
        <v>7</v>
      </c>
      <c r="B18" s="15" t="s">
        <v>29</v>
      </c>
      <c r="C18" s="16">
        <v>194.31</v>
      </c>
      <c r="D18" s="17" t="s">
        <v>26</v>
      </c>
      <c r="E18" s="18">
        <f aca="true" t="shared" si="7" ref="E18:E19">C18</f>
        <v>194.31</v>
      </c>
      <c r="F18" s="16">
        <v>40</v>
      </c>
      <c r="G18" s="16">
        <v>0</v>
      </c>
      <c r="H18" s="18">
        <f t="shared" si="1"/>
        <v>234.31</v>
      </c>
      <c r="I18" s="18">
        <v>49.6721</v>
      </c>
      <c r="J18" s="16">
        <f t="shared" si="2"/>
        <v>11638.669751</v>
      </c>
      <c r="K18" s="16">
        <v>11638.68</v>
      </c>
      <c r="L18" s="18">
        <v>124.86</v>
      </c>
      <c r="M18" s="18">
        <v>97.6897</v>
      </c>
      <c r="N18" s="16">
        <f t="shared" si="3"/>
        <v>12197.535942</v>
      </c>
      <c r="O18" s="19">
        <v>12197.54</v>
      </c>
      <c r="P18" s="16">
        <f t="shared" si="4"/>
        <v>359.17</v>
      </c>
      <c r="Q18" s="16">
        <f t="shared" si="5"/>
        <v>23836.22</v>
      </c>
    </row>
    <row r="19" spans="1:17" s="20" customFormat="1" ht="14.25">
      <c r="A19" s="15">
        <v>8</v>
      </c>
      <c r="B19" s="15" t="s">
        <v>30</v>
      </c>
      <c r="C19" s="16">
        <v>80</v>
      </c>
      <c r="D19" s="17" t="s">
        <v>26</v>
      </c>
      <c r="E19" s="18">
        <f t="shared" si="7"/>
        <v>80</v>
      </c>
      <c r="F19" s="16">
        <v>34.28</v>
      </c>
      <c r="G19" s="16">
        <v>0</v>
      </c>
      <c r="H19" s="18">
        <f t="shared" si="1"/>
        <v>114.28</v>
      </c>
      <c r="I19" s="18">
        <v>49.6721</v>
      </c>
      <c r="J19" s="16">
        <f t="shared" si="2"/>
        <v>5676.527588</v>
      </c>
      <c r="K19" s="16">
        <v>5676.54</v>
      </c>
      <c r="L19" s="18">
        <v>74.67</v>
      </c>
      <c r="M19" s="18">
        <v>97.6897</v>
      </c>
      <c r="N19" s="16">
        <f t="shared" si="3"/>
        <v>7294.489899</v>
      </c>
      <c r="O19" s="19">
        <v>7294.49</v>
      </c>
      <c r="P19" s="16">
        <f t="shared" si="4"/>
        <v>188.95</v>
      </c>
      <c r="Q19" s="16">
        <f t="shared" si="5"/>
        <v>12971.029999999999</v>
      </c>
    </row>
    <row r="20" spans="1:17" s="20" customFormat="1" ht="14.25">
      <c r="A20" s="15">
        <v>9</v>
      </c>
      <c r="B20" s="15" t="s">
        <v>31</v>
      </c>
      <c r="C20" s="16">
        <v>80</v>
      </c>
      <c r="D20" s="17">
        <v>0.9412</v>
      </c>
      <c r="E20" s="18">
        <f aca="true" t="shared" si="8" ref="E20:E22">C20*D20</f>
        <v>75.296</v>
      </c>
      <c r="F20" s="16">
        <v>60</v>
      </c>
      <c r="G20" s="16">
        <v>0</v>
      </c>
      <c r="H20" s="18">
        <f t="shared" si="1"/>
        <v>135.296</v>
      </c>
      <c r="I20" s="18">
        <v>49.6721</v>
      </c>
      <c r="J20" s="16">
        <f t="shared" si="2"/>
        <v>6720.4364416</v>
      </c>
      <c r="K20" s="16">
        <v>6720.45</v>
      </c>
      <c r="L20" s="18">
        <v>57</v>
      </c>
      <c r="M20" s="18">
        <v>97.6897</v>
      </c>
      <c r="N20" s="16">
        <f t="shared" si="3"/>
        <v>5568.3129</v>
      </c>
      <c r="O20" s="19">
        <v>5568.32</v>
      </c>
      <c r="P20" s="16">
        <f t="shared" si="4"/>
        <v>192.296</v>
      </c>
      <c r="Q20" s="16">
        <f t="shared" si="5"/>
        <v>12288.77</v>
      </c>
    </row>
    <row r="21" spans="1:17" s="20" customFormat="1" ht="14.25">
      <c r="A21" s="15">
        <v>10</v>
      </c>
      <c r="B21" s="15" t="s">
        <v>32</v>
      </c>
      <c r="C21" s="16">
        <v>128.4</v>
      </c>
      <c r="D21" s="17">
        <v>0.5667</v>
      </c>
      <c r="E21" s="18">
        <f t="shared" si="8"/>
        <v>72.76428</v>
      </c>
      <c r="F21" s="16">
        <v>40</v>
      </c>
      <c r="G21" s="16">
        <v>0</v>
      </c>
      <c r="H21" s="18">
        <f t="shared" si="1"/>
        <v>112.76428</v>
      </c>
      <c r="I21" s="18">
        <v>49.6721</v>
      </c>
      <c r="J21" s="16">
        <f t="shared" si="2"/>
        <v>5601.238592588</v>
      </c>
      <c r="K21" s="16">
        <v>5601.24</v>
      </c>
      <c r="L21" s="18">
        <v>48.57</v>
      </c>
      <c r="M21" s="18">
        <v>97.6897</v>
      </c>
      <c r="N21" s="16">
        <f t="shared" si="3"/>
        <v>4744.788729</v>
      </c>
      <c r="O21" s="19">
        <v>4744.8</v>
      </c>
      <c r="P21" s="16">
        <f t="shared" si="4"/>
        <v>161.33428</v>
      </c>
      <c r="Q21" s="16">
        <f t="shared" si="5"/>
        <v>10346.04</v>
      </c>
    </row>
    <row r="22" spans="1:17" s="20" customFormat="1" ht="14.25">
      <c r="A22" s="15">
        <v>11</v>
      </c>
      <c r="B22" s="15" t="s">
        <v>33</v>
      </c>
      <c r="C22" s="16">
        <v>355</v>
      </c>
      <c r="D22" s="17">
        <v>0.7107</v>
      </c>
      <c r="E22" s="18">
        <f t="shared" si="8"/>
        <v>252.2985</v>
      </c>
      <c r="F22" s="16">
        <v>91.42</v>
      </c>
      <c r="G22" s="16">
        <v>0</v>
      </c>
      <c r="H22" s="18">
        <f t="shared" si="1"/>
        <v>343.7185</v>
      </c>
      <c r="I22" s="18">
        <v>49.6721</v>
      </c>
      <c r="J22" s="16">
        <f t="shared" si="2"/>
        <v>17073.21970385</v>
      </c>
      <c r="K22" s="16">
        <v>17073.22</v>
      </c>
      <c r="L22" s="18">
        <v>172.84</v>
      </c>
      <c r="M22" s="18">
        <v>97.6897</v>
      </c>
      <c r="N22" s="16">
        <f t="shared" si="3"/>
        <v>16884.687748</v>
      </c>
      <c r="O22" s="19">
        <v>16884.7</v>
      </c>
      <c r="P22" s="16">
        <f t="shared" si="4"/>
        <v>516.5585</v>
      </c>
      <c r="Q22" s="16">
        <f t="shared" si="5"/>
        <v>33957.92</v>
      </c>
    </row>
    <row r="23" spans="2:17" s="21" customFormat="1" ht="15.75">
      <c r="B23" s="22" t="s">
        <v>12</v>
      </c>
      <c r="C23" s="23"/>
      <c r="E23" s="24"/>
      <c r="F23" s="24"/>
      <c r="G23" s="24"/>
      <c r="H23" s="25">
        <f>SUM(H12:H22)</f>
        <v>2868.811716</v>
      </c>
      <c r="I23" s="24"/>
      <c r="J23" s="24"/>
      <c r="K23" s="26">
        <f>SUM(K12:K22)</f>
        <v>142500</v>
      </c>
      <c r="L23" s="25">
        <f>SUM(L12:L22)</f>
        <v>1458.6999999999998</v>
      </c>
      <c r="M23" s="24"/>
      <c r="N23" s="24"/>
      <c r="O23" s="26">
        <f>SUM(O12:O22)</f>
        <v>142499.99999999997</v>
      </c>
      <c r="P23" s="26">
        <f>SUM(P12:P22)</f>
        <v>4327.511716</v>
      </c>
      <c r="Q23" s="26">
        <f>SUM(Q12:Q22)</f>
        <v>285000</v>
      </c>
    </row>
    <row r="25" spans="2:3" ht="15.75">
      <c r="B25" s="27" t="s">
        <v>34</v>
      </c>
      <c r="C25" s="28"/>
    </row>
    <row r="26" spans="2:15" ht="15.75">
      <c r="B26" s="27" t="s">
        <v>35</v>
      </c>
      <c r="C26" s="29">
        <v>142500</v>
      </c>
      <c r="D26" s="30" t="s">
        <v>36</v>
      </c>
      <c r="H26" s="31"/>
      <c r="O26" s="32"/>
    </row>
    <row r="27" spans="2:13" ht="15.75">
      <c r="B27" s="27"/>
      <c r="C27" s="29"/>
      <c r="H27" s="31"/>
      <c r="M27" s="31"/>
    </row>
    <row r="28" spans="2:16" ht="16.5">
      <c r="B28" s="27" t="s">
        <v>34</v>
      </c>
      <c r="C28" s="29"/>
      <c r="H28" s="31"/>
      <c r="M28" s="31"/>
      <c r="P28" s="33" t="s">
        <v>37</v>
      </c>
    </row>
    <row r="29" spans="2:16" ht="16.5">
      <c r="B29" s="27" t="s">
        <v>38</v>
      </c>
      <c r="C29" s="29">
        <v>142500</v>
      </c>
      <c r="D29" s="30" t="s">
        <v>36</v>
      </c>
      <c r="H29" s="31"/>
      <c r="M29" s="31"/>
      <c r="P29" s="33" t="s">
        <v>39</v>
      </c>
    </row>
    <row r="30" spans="2:13" ht="15.75">
      <c r="B30" s="34"/>
      <c r="C30" s="35"/>
      <c r="H30" s="31"/>
      <c r="M30" s="31"/>
    </row>
    <row r="31" spans="2:13" ht="16.5">
      <c r="B31" s="27" t="s">
        <v>40</v>
      </c>
      <c r="C31" s="36">
        <f>SUM(C25:C29)</f>
        <v>285000</v>
      </c>
      <c r="D31" s="27" t="s">
        <v>36</v>
      </c>
      <c r="H31" s="31"/>
      <c r="M31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2021-01-04T09:21:56Z</cp:lastPrinted>
  <dcterms:modified xsi:type="dcterms:W3CDTF">2021-01-06T12:01:20Z</dcterms:modified>
  <cp:category/>
  <cp:version/>
  <cp:contentType/>
  <cp:contentStatus/>
  <cp:revision>107</cp:revision>
</cp:coreProperties>
</file>